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Part-I " sheetId="1" r:id="rId1"/>
    <sheet name="Assets &amp; Liabilities" sheetId="2" r:id="rId2"/>
    <sheet name="Limited Review Repot" sheetId="3" r:id="rId3"/>
  </sheets>
  <definedNames>
    <definedName name="_xlnm.Print_Area" localSheetId="1">'Assets &amp; Liabilities'!$A$1:$H$65</definedName>
    <definedName name="_xlnm.Print_Area" localSheetId="0">'Part-I '!$A$2:$H$42</definedName>
  </definedNames>
  <calcPr fullCalcOnLoad="1"/>
</workbook>
</file>

<file path=xl/sharedStrings.xml><?xml version="1.0" encoding="utf-8"?>
<sst xmlns="http://schemas.openxmlformats.org/spreadsheetml/2006/main" count="110" uniqueCount="106">
  <si>
    <t xml:space="preserve">Total Income from operations (net)                             </t>
  </si>
  <si>
    <t>(b)  Other Operating Income</t>
  </si>
  <si>
    <t>(a)  Cost of materials consumed</t>
  </si>
  <si>
    <t>(b)  Purchases of stock-in-trade</t>
  </si>
  <si>
    <t>(d)  Employee benefits expense</t>
  </si>
  <si>
    <t>(e)  Depreciation and amortisation expense</t>
  </si>
  <si>
    <t>Total expenses</t>
  </si>
  <si>
    <t>Profit / (Loss) from operations before other income, finance costs and exceptional items (1-2)</t>
  </si>
  <si>
    <t>Other Income</t>
  </si>
  <si>
    <t>Finance Costs</t>
  </si>
  <si>
    <t>Exceptional Items</t>
  </si>
  <si>
    <t>Tax Expense</t>
  </si>
  <si>
    <t>Net Profit / (Loss) for the period (11 +/- 12)</t>
  </si>
  <si>
    <t>A</t>
  </si>
  <si>
    <t>B</t>
  </si>
  <si>
    <t>NOTES :-</t>
  </si>
  <si>
    <t>Expenses</t>
  </si>
  <si>
    <r>
      <t>Income from operations</t>
    </r>
  </si>
  <si>
    <t>Net Profit / (Loss) from ordinary activities after tax                                           (9 +/- 10)</t>
  </si>
  <si>
    <t>Particulars</t>
  </si>
  <si>
    <t>(a)   Net sales / Income from operations                                               ( Net of excise duty )</t>
  </si>
  <si>
    <t>(c)  Changes in inventories of finished goods,                                      work-in-progress and stock-in-trade</t>
  </si>
  <si>
    <t>(Y.Nayudamma)</t>
  </si>
  <si>
    <t>Managing Director</t>
  </si>
  <si>
    <t>Extraordinary items (net of tax expense Rs.   Lakhs)</t>
  </si>
  <si>
    <t>Earnings per share (before extraordinary items)                                   (of Rs.10/- each) (not annualised) Basic &amp; Diluted Rs.</t>
  </si>
  <si>
    <t>Earnings per share (after extraordinary items)                            (of Rs.10/- each) (not annualised) Basic &amp; Diluted Rs.</t>
  </si>
  <si>
    <t xml:space="preserve">                                                                                                                                             (Rs. in Lakhs)</t>
  </si>
  <si>
    <t xml:space="preserve">  PART - I                                                                                                                            </t>
  </si>
  <si>
    <t>Profit / (Loss) from ordinary activities before tax                                          (7 +/- 8)</t>
  </si>
  <si>
    <t>Quarter ended</t>
  </si>
  <si>
    <t>Year ended</t>
  </si>
  <si>
    <t>Rs.in Lakhs</t>
  </si>
  <si>
    <t>EQUITY AND LIABILITIES</t>
  </si>
  <si>
    <t xml:space="preserve">      (a) Share Capital</t>
  </si>
  <si>
    <t xml:space="preserve">      (c) Money received against share warrants</t>
  </si>
  <si>
    <t xml:space="preserve"> Share application money pending allotment</t>
  </si>
  <si>
    <t xml:space="preserve"> Minority interest*</t>
  </si>
  <si>
    <t xml:space="preserve"> Non-current liabilities</t>
  </si>
  <si>
    <t xml:space="preserve"> </t>
  </si>
  <si>
    <t xml:space="preserve">      (a) Long-term borrowings</t>
  </si>
  <si>
    <t xml:space="preserve">      (b) Deferred tax liabilities (net)</t>
  </si>
  <si>
    <t xml:space="preserve"> Current liabilities</t>
  </si>
  <si>
    <t xml:space="preserve">      (a) Short-term borrowings</t>
  </si>
  <si>
    <t xml:space="preserve">      (b) Trade payables</t>
  </si>
  <si>
    <t xml:space="preserve">      (c) Other current liabilities</t>
  </si>
  <si>
    <t xml:space="preserve">      (d) Short-term provisions</t>
  </si>
  <si>
    <t>TOTAL - EQUITY AND LIABILITIES</t>
  </si>
  <si>
    <t>ASSETS</t>
  </si>
  <si>
    <t xml:space="preserve"> Non-current assets</t>
  </si>
  <si>
    <t xml:space="preserve">      (a)  Fixed assets</t>
  </si>
  <si>
    <t xml:space="preserve">      (b)  Goodwill on consolidation*</t>
  </si>
  <si>
    <t xml:space="preserve">      (c)  Non-current investments</t>
  </si>
  <si>
    <t xml:space="preserve">      (d)  Deffered tax assets (net)</t>
  </si>
  <si>
    <t xml:space="preserve">      (e)  Long-term loans and advances</t>
  </si>
  <si>
    <t xml:space="preserve">      (f)  Other non-current assets</t>
  </si>
  <si>
    <t xml:space="preserve"> Current assets</t>
  </si>
  <si>
    <t xml:space="preserve">      (a) Current investments</t>
  </si>
  <si>
    <t xml:space="preserve">      (b) Inventories</t>
  </si>
  <si>
    <t xml:space="preserve">      (c) Trade receivables</t>
  </si>
  <si>
    <t xml:space="preserve">      (d) Cash and cash equivalents</t>
  </si>
  <si>
    <t xml:space="preserve">      (e) Short-term loans and advances</t>
  </si>
  <si>
    <t xml:space="preserve">      (f)  Other current assets</t>
  </si>
  <si>
    <t>TOTAL - ASSETS</t>
  </si>
  <si>
    <t xml:space="preserve">                                                                  Registered Office : Survey No.628, Temple Street, Bonthapally - 502 313,</t>
  </si>
  <si>
    <t xml:space="preserve">                                                                  Yousufguda Checkpost,  Hyderabad - 500 045, Telangana.</t>
  </si>
  <si>
    <t xml:space="preserve">                                                                  Jinnaram Mandal, Medak District, Telangana.</t>
  </si>
  <si>
    <t>(f)   Other expenses                                                                       (Any item exceeding 10% of the total expenses relating               to continuing operations to be shown separately)</t>
  </si>
  <si>
    <t>Profit / (Loss) from ordinary activities before finance                 costs and exceptional items (3 +/- 4)</t>
  </si>
  <si>
    <t>Profit / (Loss) from ordinary activities after finance                       costs but before exceptional items (5 +/- 6)</t>
  </si>
  <si>
    <t>Reserve excluding Revaluation Reserves as per                           balance sheet of previous accounting year</t>
  </si>
  <si>
    <t>Sub - Total - Shareholders' Funds</t>
  </si>
  <si>
    <t>Sub - Total - Non-current liabilities</t>
  </si>
  <si>
    <t>Sub - Total - Current liabilities</t>
  </si>
  <si>
    <t>Sub - Total - Non-curent assets</t>
  </si>
  <si>
    <t>Sub - Total - Current assets</t>
  </si>
  <si>
    <t xml:space="preserve">      (b) Reserves and Surplus</t>
  </si>
  <si>
    <t xml:space="preserve">                                                                  Corporate Office : No.8-3-229/23, First Floor, Thaherville,</t>
  </si>
  <si>
    <t xml:space="preserve">                                                                  Email: phytochem@phytochemindia.com, Website: www.phytochemindia.com</t>
  </si>
  <si>
    <t>Paid-up equity Share Capital                                                                                 (Face Value of Rs.10/- each)</t>
  </si>
  <si>
    <t xml:space="preserve">                                                                  Tel : 040-23557712 / 23557713, Fax : 040-23557714.</t>
  </si>
  <si>
    <t>The previous period figures are regrouped / rearranged wherever necessary.</t>
  </si>
  <si>
    <t>Place : Hyderabad</t>
  </si>
  <si>
    <t>Half Year ended</t>
  </si>
  <si>
    <t>DIN : 00377721</t>
  </si>
  <si>
    <t>30-09-2015 Unaudited</t>
  </si>
  <si>
    <t xml:space="preserve"> Shareholders' Funds</t>
  </si>
  <si>
    <t xml:space="preserve">   For and on behalf of the Board</t>
  </si>
  <si>
    <t>Statement of Unaudited Financial Results for the Quarter and Half Year ended 30-09-2016</t>
  </si>
  <si>
    <t>31-03-2016 Audited</t>
  </si>
  <si>
    <t>16.i</t>
  </si>
  <si>
    <t>16.ii</t>
  </si>
  <si>
    <t>30-09-2016 Unaudited</t>
  </si>
  <si>
    <t>30-06-2016 Unaudited</t>
  </si>
  <si>
    <t>Statement of Assets and Liabilities as at 30-09-2016</t>
  </si>
  <si>
    <t>As at             Half Year ended                                   30-09-2016   (Unaudited)</t>
  </si>
  <si>
    <t>As at           Year ended                                   31-03-2016   (Audited)</t>
  </si>
  <si>
    <t xml:space="preserve">      (c) Trade Payables</t>
  </si>
  <si>
    <t xml:space="preserve">      (d) Other long-term liabilities</t>
  </si>
  <si>
    <t xml:space="preserve">      (e) Long-term provisions</t>
  </si>
  <si>
    <t>The above Unaudited Financial Results reviewed in the Audit Committee were approved and taken on record by the Board of Directors at their Meeting held on 14th November, 2016.</t>
  </si>
  <si>
    <t>Date  : 14-11-2016</t>
  </si>
  <si>
    <t>The Company operates mainly in one segment i.e., Manfacturing and Marketing of Pesticide Formulations and small way in real estate activity. There are no transactions of real estate activity during the Half Year ended 30-09-2016. As at 30th September 2016, the Company has deployed Rs.96.79 Lakhs in Real Estate activity and the rest of amount is deployed in Pesticides activity only.</t>
  </si>
  <si>
    <t>The Statutory Auditors of the Company have carried out a limited review of the Unaudited Financial Results.</t>
  </si>
  <si>
    <t xml:space="preserve">                                            PHYTO CHEM (INDIA) LIMITED</t>
  </si>
  <si>
    <t xml:space="preserve">                                                     CIN : L24110TG1989PLC009500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</si>
</sst>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00"/>
    <numFmt numFmtId="169" formatCode="0.0000000"/>
    <numFmt numFmtId="170" formatCode="0.000000"/>
    <numFmt numFmtId="171" formatCode="0.00000"/>
    <numFmt numFmtId="172" formatCode="0.0000"/>
    <numFmt numFmtId="173" formatCode="0.000"/>
    <numFmt numFmtId="174" formatCode="0.0"/>
    <numFmt numFmtId="175" formatCode="00000"/>
    <numFmt numFmtId="176" formatCode="0.00_);\(0.00\)"/>
    <numFmt numFmtId="177" formatCode="_(* #,##0.0_);_(* \(#,##0.0\);_(* &quot;-&quot;??_);_(@_)"/>
    <numFmt numFmtId="178" formatCode="_(* #,##0_);_(* \(#,##0\);_(* &quot;-&quot;??_);_(@_)"/>
    <numFmt numFmtId="179" formatCode="0.00_)"/>
    <numFmt numFmtId="180" formatCode="0.000_);\(0.000\)"/>
    <numFmt numFmtId="181" formatCode="0.000;[Red]0.000"/>
    <numFmt numFmtId="182" formatCode="[$-409]h:mm:ss\ AM/PM"/>
  </numFmts>
  <fonts count="52">
    <font>
      <sz val="10"/>
      <name val="Times New Roman"/>
      <family val="1"/>
    </font>
    <font>
      <sz val="11"/>
      <color indexed="8"/>
      <name val="Calibri"/>
      <family val="2"/>
    </font>
    <font>
      <sz val="10"/>
      <color indexed="8"/>
      <name val="Arial"/>
      <family val="1"/>
    </font>
    <font>
      <sz val="10"/>
      <name val="Arial"/>
      <family val="2"/>
    </font>
    <font>
      <sz val="8"/>
      <name val="Times New Roman"/>
      <family val="1"/>
    </font>
    <font>
      <b/>
      <sz val="11"/>
      <name val="Arial"/>
      <family val="2"/>
    </font>
    <font>
      <sz val="11"/>
      <name val="Arial"/>
      <family val="2"/>
    </font>
    <font>
      <b/>
      <sz val="12"/>
      <color indexed="8"/>
      <name val="Arial"/>
      <family val="2"/>
    </font>
    <font>
      <b/>
      <u val="single"/>
      <sz val="12"/>
      <color indexed="8"/>
      <name val="Arial"/>
      <family val="2"/>
    </font>
    <font>
      <u val="single"/>
      <sz val="10"/>
      <color indexed="12"/>
      <name val="Times New Roman"/>
      <family val="1"/>
    </font>
    <font>
      <u val="single"/>
      <sz val="10"/>
      <color indexed="36"/>
      <name val="Times New Roman"/>
      <family val="1"/>
    </font>
    <font>
      <b/>
      <sz val="12"/>
      <name val="Arial"/>
      <family val="2"/>
    </font>
    <font>
      <b/>
      <sz val="11.5"/>
      <name val="Arial"/>
      <family val="2"/>
    </font>
    <font>
      <sz val="12"/>
      <name val="Arial"/>
      <family val="2"/>
    </font>
    <font>
      <sz val="12"/>
      <name val="Times New Roman"/>
      <family val="1"/>
    </font>
    <font>
      <b/>
      <sz val="12"/>
      <name val="Verdana"/>
      <family val="2"/>
    </font>
    <font>
      <b/>
      <sz val="14"/>
      <name val="Arial"/>
      <family val="2"/>
    </font>
    <font>
      <b/>
      <sz val="16"/>
      <name val="Arial"/>
      <family val="2"/>
    </font>
    <font>
      <b/>
      <u val="single"/>
      <sz val="14"/>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6">
    <xf numFmtId="0" fontId="0" fillId="0" borderId="0" applyNumberFormat="0" applyFill="0" applyBorder="0" applyProtection="0">
      <alignment vertical="top" wrapText="1"/>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9"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1" fillId="32" borderId="7" applyNumberFormat="0" applyFont="0" applyAlignment="0" applyProtection="0"/>
    <xf numFmtId="0" fontId="48" fillId="27" borderId="8" applyNumberFormat="0" applyAlignment="0" applyProtection="0"/>
    <xf numFmtId="9" fontId="1"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4">
    <xf numFmtId="0" fontId="0" fillId="0" borderId="0" xfId="0" applyAlignment="1">
      <alignment vertical="top" wrapText="1"/>
    </xf>
    <xf numFmtId="0" fontId="7" fillId="0" borderId="0" xfId="0" applyFont="1" applyFill="1" applyBorder="1" applyAlignment="1">
      <alignment vertical="center" wrapText="1"/>
    </xf>
    <xf numFmtId="0" fontId="7" fillId="0" borderId="10" xfId="0" applyFont="1" applyFill="1" applyBorder="1" applyAlignment="1">
      <alignment horizontal="center" vertical="center" wrapText="1"/>
    </xf>
    <xf numFmtId="0" fontId="8" fillId="0" borderId="0" xfId="0" applyFont="1" applyFill="1" applyBorder="1" applyAlignment="1">
      <alignment vertical="center" wrapText="1"/>
    </xf>
    <xf numFmtId="0" fontId="3" fillId="0" borderId="0" xfId="59" applyFont="1" applyBorder="1">
      <alignment/>
      <protection/>
    </xf>
    <xf numFmtId="0" fontId="3" fillId="0" borderId="0" xfId="59" applyFont="1">
      <alignment/>
      <protection/>
    </xf>
    <xf numFmtId="0" fontId="11" fillId="0" borderId="10" xfId="59" applyFont="1" applyBorder="1" applyAlignment="1">
      <alignment horizontal="center" vertical="center" wrapText="1"/>
      <protection/>
    </xf>
    <xf numFmtId="0" fontId="5" fillId="0" borderId="10" xfId="59" applyFont="1" applyBorder="1" applyAlignment="1">
      <alignment horizontal="center"/>
      <protection/>
    </xf>
    <xf numFmtId="0" fontId="5" fillId="0" borderId="10" xfId="59" applyFont="1" applyBorder="1">
      <alignment/>
      <protection/>
    </xf>
    <xf numFmtId="0" fontId="6" fillId="0" borderId="10" xfId="59" applyFont="1" applyBorder="1">
      <alignment/>
      <protection/>
    </xf>
    <xf numFmtId="0" fontId="5" fillId="0" borderId="10" xfId="59" applyFont="1" applyBorder="1" applyAlignment="1">
      <alignment horizontal="right" vertical="center" indent="1"/>
      <protection/>
    </xf>
    <xf numFmtId="2" fontId="5" fillId="0" borderId="10" xfId="59" applyNumberFormat="1" applyFont="1" applyBorder="1" applyAlignment="1">
      <alignment horizontal="right" vertical="center" indent="1"/>
      <protection/>
    </xf>
    <xf numFmtId="2" fontId="5" fillId="0" borderId="10" xfId="59" applyNumberFormat="1" applyFont="1" applyBorder="1" applyAlignment="1">
      <alignment horizontal="right" vertical="center" wrapText="1" indent="1"/>
      <protection/>
    </xf>
    <xf numFmtId="2" fontId="12" fillId="0" borderId="10" xfId="59" applyNumberFormat="1" applyFont="1" applyBorder="1" applyAlignment="1">
      <alignment horizontal="right" vertical="center" wrapText="1" indent="1"/>
      <protection/>
    </xf>
    <xf numFmtId="2" fontId="11" fillId="0" borderId="10" xfId="0" applyNumberFormat="1" applyFont="1" applyFill="1" applyBorder="1" applyAlignment="1">
      <alignment horizontal="right" vertical="center" wrapText="1" indent="1"/>
    </xf>
    <xf numFmtId="0" fontId="11" fillId="0" borderId="10" xfId="0" applyFont="1" applyFill="1" applyBorder="1" applyAlignment="1" quotePrefix="1">
      <alignment horizontal="right" vertical="center" wrapText="1" indent="1"/>
    </xf>
    <xf numFmtId="2" fontId="11" fillId="0" borderId="11" xfId="0" applyNumberFormat="1" applyFont="1" applyFill="1" applyBorder="1" applyAlignment="1">
      <alignment horizontal="right" vertical="center" wrapText="1" indent="1"/>
    </xf>
    <xf numFmtId="0" fontId="11" fillId="0" borderId="12" xfId="0" applyFont="1" applyBorder="1" applyAlignment="1">
      <alignment horizontal="center" vertical="center" wrapText="1"/>
    </xf>
    <xf numFmtId="0" fontId="11" fillId="0" borderId="10" xfId="0" applyFont="1" applyBorder="1" applyAlignment="1">
      <alignment horizontal="center" vertical="top" wrapText="1"/>
    </xf>
    <xf numFmtId="2" fontId="11" fillId="0" borderId="10" xfId="0" applyNumberFormat="1" applyFont="1" applyBorder="1" applyAlignment="1" quotePrefix="1">
      <alignment horizontal="right" vertical="center" wrapText="1" indent="1"/>
    </xf>
    <xf numFmtId="2" fontId="11" fillId="0" borderId="10" xfId="0" applyNumberFormat="1" applyFont="1" applyBorder="1" applyAlignment="1">
      <alignment horizontal="right" vertical="center" wrapText="1" indent="1"/>
    </xf>
    <xf numFmtId="176" fontId="11" fillId="0" borderId="10" xfId="0" applyNumberFormat="1" applyFont="1" applyBorder="1" applyAlignment="1" quotePrefix="1">
      <alignment horizontal="right" vertical="center" wrapText="1" indent="1"/>
    </xf>
    <xf numFmtId="0" fontId="14" fillId="0" borderId="0" xfId="0" applyFont="1" applyAlignment="1">
      <alignment vertical="top" wrapText="1"/>
    </xf>
    <xf numFmtId="0" fontId="11" fillId="0" borderId="0" xfId="0" applyFont="1" applyBorder="1" applyAlignment="1" quotePrefix="1">
      <alignment vertical="top" wrapText="1"/>
    </xf>
    <xf numFmtId="0" fontId="11" fillId="0" borderId="0" xfId="0" applyFont="1" applyBorder="1" applyAlignment="1" quotePrefix="1">
      <alignment horizontal="left" vertical="top" wrapText="1"/>
    </xf>
    <xf numFmtId="0" fontId="11" fillId="0" borderId="10" xfId="0" applyFont="1" applyBorder="1" applyAlignment="1">
      <alignment vertical="top" wrapText="1"/>
    </xf>
    <xf numFmtId="176" fontId="11" fillId="0" borderId="10" xfId="0" applyNumberFormat="1" applyFont="1" applyBorder="1" applyAlignment="1">
      <alignment horizontal="right" vertical="center" wrapText="1" indent="1"/>
    </xf>
    <xf numFmtId="176" fontId="11" fillId="0" borderId="10" xfId="0" applyNumberFormat="1" applyFont="1" applyFill="1" applyBorder="1" applyAlignment="1" quotePrefix="1">
      <alignment horizontal="right" vertical="center" wrapText="1" indent="1"/>
    </xf>
    <xf numFmtId="2" fontId="11" fillId="0" borderId="10" xfId="0" applyNumberFormat="1" applyFont="1" applyFill="1" applyBorder="1" applyAlignment="1" quotePrefix="1">
      <alignment horizontal="right" vertical="center" wrapText="1" indent="1"/>
    </xf>
    <xf numFmtId="2" fontId="11" fillId="0" borderId="12" xfId="0" applyNumberFormat="1" applyFont="1" applyFill="1" applyBorder="1" applyAlignment="1">
      <alignment horizontal="right" vertical="center" wrapText="1" indent="1"/>
    </xf>
    <xf numFmtId="0" fontId="11" fillId="0" borderId="11" xfId="0" applyFont="1" applyFill="1" applyBorder="1" applyAlignment="1">
      <alignment horizontal="center" vertical="center" wrapText="1"/>
    </xf>
    <xf numFmtId="2" fontId="5" fillId="0" borderId="10" xfId="58" applyNumberFormat="1" applyFont="1" applyBorder="1" applyAlignment="1">
      <alignment horizontal="right" vertical="center" wrapText="1" indent="1"/>
      <protection/>
    </xf>
    <xf numFmtId="2" fontId="3" fillId="0" borderId="0" xfId="59" applyNumberFormat="1" applyFont="1">
      <alignment/>
      <protection/>
    </xf>
    <xf numFmtId="2" fontId="0" fillId="0" borderId="0" xfId="0" applyNumberFormat="1" applyAlignment="1">
      <alignment vertical="top" wrapText="1"/>
    </xf>
    <xf numFmtId="0" fontId="13" fillId="0" borderId="0" xfId="58" applyFont="1" applyBorder="1">
      <alignment/>
      <protection/>
    </xf>
    <xf numFmtId="0" fontId="5" fillId="0" borderId="10" xfId="58" applyFont="1" applyBorder="1" applyAlignment="1">
      <alignment horizontal="right" vertical="center" indent="1"/>
      <protection/>
    </xf>
    <xf numFmtId="0" fontId="5" fillId="0" borderId="10" xfId="58" applyFont="1" applyBorder="1" applyAlignment="1">
      <alignment horizontal="right" vertical="center" wrapText="1" indent="1"/>
      <protection/>
    </xf>
    <xf numFmtId="2" fontId="5" fillId="0" borderId="11" xfId="59" applyNumberFormat="1" applyFont="1" applyBorder="1" applyAlignment="1">
      <alignment horizontal="right" vertical="center" wrapText="1" indent="1"/>
      <protection/>
    </xf>
    <xf numFmtId="0" fontId="11" fillId="0" borderId="10" xfId="0" applyFont="1" applyFill="1" applyBorder="1" applyAlignment="1">
      <alignment horizontal="left" vertical="center" wrapText="1"/>
    </xf>
    <xf numFmtId="0" fontId="11" fillId="0" borderId="11" xfId="0" applyFont="1" applyBorder="1" applyAlignment="1">
      <alignment horizontal="left" vertical="center" wrapText="1"/>
    </xf>
    <xf numFmtId="0" fontId="11" fillId="0" borderId="10" xfId="0" applyFont="1" applyBorder="1" applyAlignment="1">
      <alignment horizontal="left" vertical="center" wrapText="1"/>
    </xf>
    <xf numFmtId="0" fontId="16" fillId="0" borderId="13" xfId="0" applyFont="1" applyBorder="1" applyAlignment="1">
      <alignment horizontal="left" vertical="center" wrapText="1"/>
    </xf>
    <xf numFmtId="0" fontId="16" fillId="0" borderId="0" xfId="0" applyFont="1" applyBorder="1" applyAlignment="1" quotePrefix="1">
      <alignment horizontal="left" vertical="center" wrapText="1"/>
    </xf>
    <xf numFmtId="0" fontId="16" fillId="0" borderId="14" xfId="0" applyFont="1" applyBorder="1" applyAlignment="1" quotePrefix="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top" wrapText="1"/>
    </xf>
    <xf numFmtId="0" fontId="7" fillId="0" borderId="18" xfId="0" applyFont="1" applyFill="1" applyBorder="1" applyAlignment="1">
      <alignment horizontal="center" vertical="top" wrapText="1"/>
    </xf>
    <xf numFmtId="0" fontId="7" fillId="0" borderId="12" xfId="0" applyFont="1" applyFill="1" applyBorder="1" applyAlignment="1">
      <alignment horizontal="center" vertical="top" wrapText="1"/>
    </xf>
    <xf numFmtId="0" fontId="11" fillId="0" borderId="13" xfId="0" applyFont="1" applyBorder="1" applyAlignment="1">
      <alignment horizontal="left" vertical="center" wrapText="1"/>
    </xf>
    <xf numFmtId="0" fontId="11" fillId="0" borderId="0" xfId="0" applyFont="1" applyBorder="1" applyAlignment="1" quotePrefix="1">
      <alignment horizontal="left" vertical="center" wrapText="1"/>
    </xf>
    <xf numFmtId="0" fontId="11" fillId="0" borderId="14" xfId="0" applyFont="1" applyBorder="1" applyAlignment="1" quotePrefix="1">
      <alignment horizontal="left" vertical="center" wrapText="1"/>
    </xf>
    <xf numFmtId="0" fontId="7" fillId="0" borderId="13"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right" vertical="center" wrapText="1"/>
    </xf>
    <xf numFmtId="0" fontId="7" fillId="0" borderId="0" xfId="0" applyFont="1" applyFill="1" applyBorder="1" applyAlignment="1">
      <alignment horizontal="right" vertical="center" wrapText="1"/>
    </xf>
    <xf numFmtId="0" fontId="7" fillId="0" borderId="14" xfId="0" applyFont="1" applyFill="1" applyBorder="1" applyAlignment="1">
      <alignment horizontal="right" vertical="center" wrapText="1"/>
    </xf>
    <xf numFmtId="0" fontId="15" fillId="0" borderId="20" xfId="0" applyFont="1" applyBorder="1" applyAlignment="1">
      <alignment horizontal="center"/>
    </xf>
    <xf numFmtId="0" fontId="15" fillId="0" borderId="21" xfId="0" applyFont="1" applyBorder="1" applyAlignment="1">
      <alignment horizontal="center"/>
    </xf>
    <xf numFmtId="0" fontId="15" fillId="0" borderId="19" xfId="0" applyFont="1" applyBorder="1" applyAlignment="1">
      <alignment horizontal="center"/>
    </xf>
    <xf numFmtId="0" fontId="17" fillId="0" borderId="13" xfId="0" applyFont="1" applyBorder="1" applyAlignment="1">
      <alignment horizontal="left" vertical="center" wrapText="1"/>
    </xf>
    <xf numFmtId="0" fontId="17" fillId="0" borderId="0" xfId="0" applyFont="1" applyBorder="1" applyAlignment="1" quotePrefix="1">
      <alignment horizontal="left" vertical="center" wrapText="1"/>
    </xf>
    <xf numFmtId="0" fontId="17" fillId="0" borderId="14" xfId="0" applyFont="1" applyBorder="1" applyAlignment="1" quotePrefix="1">
      <alignment horizontal="left" vertical="center" wrapText="1"/>
    </xf>
    <xf numFmtId="0" fontId="6" fillId="0" borderId="15" xfId="59" applyFont="1" applyBorder="1" applyAlignment="1">
      <alignment horizontal="center"/>
      <protection/>
    </xf>
    <xf numFmtId="0" fontId="6" fillId="0" borderId="16" xfId="59" applyFont="1" applyBorder="1" applyAlignment="1">
      <alignment horizontal="center"/>
      <protection/>
    </xf>
    <xf numFmtId="0" fontId="6" fillId="0" borderId="17" xfId="59" applyFont="1" applyBorder="1" applyAlignment="1">
      <alignment horizontal="center"/>
      <protection/>
    </xf>
    <xf numFmtId="0" fontId="5" fillId="0" borderId="15" xfId="59" applyFont="1" applyBorder="1" applyAlignment="1">
      <alignment horizontal="right" indent="1"/>
      <protection/>
    </xf>
    <xf numFmtId="0" fontId="5" fillId="0" borderId="17" xfId="59" applyFont="1" applyBorder="1" applyAlignment="1">
      <alignment horizontal="right" indent="1"/>
      <protection/>
    </xf>
    <xf numFmtId="0" fontId="12" fillId="0" borderId="15" xfId="59" applyFont="1" applyBorder="1" applyAlignment="1">
      <alignment horizontal="right" indent="1"/>
      <protection/>
    </xf>
    <xf numFmtId="0" fontId="12" fillId="0" borderId="17" xfId="59" applyFont="1" applyBorder="1" applyAlignment="1">
      <alignment horizontal="right" indent="1"/>
      <protection/>
    </xf>
    <xf numFmtId="0" fontId="5" fillId="0" borderId="20" xfId="59" applyFont="1" applyBorder="1" applyAlignment="1">
      <alignment horizontal="right" indent="1"/>
      <protection/>
    </xf>
    <xf numFmtId="0" fontId="5" fillId="0" borderId="19" xfId="59" applyFont="1" applyBorder="1" applyAlignment="1">
      <alignment horizontal="right" indent="1"/>
      <protection/>
    </xf>
    <xf numFmtId="0" fontId="18" fillId="0" borderId="10" xfId="0" applyFont="1" applyFill="1" applyBorder="1" applyAlignment="1">
      <alignment horizontal="center" vertical="center" wrapText="1"/>
    </xf>
    <xf numFmtId="0" fontId="11" fillId="0" borderId="10" xfId="59" applyFont="1" applyBorder="1" applyAlignment="1">
      <alignment horizontal="right"/>
      <protection/>
    </xf>
    <xf numFmtId="0" fontId="11" fillId="0" borderId="10" xfId="59" applyFont="1" applyBorder="1" applyAlignment="1">
      <alignment horizontal="center" vertical="center" wrapText="1"/>
      <protection/>
    </xf>
    <xf numFmtId="0" fontId="5" fillId="0" borderId="15" xfId="59" applyFont="1" applyBorder="1" applyAlignment="1">
      <alignment horizontal="left"/>
      <protection/>
    </xf>
    <xf numFmtId="0" fontId="5" fillId="0" borderId="16" xfId="59" applyFont="1" applyBorder="1" applyAlignment="1">
      <alignment horizontal="left"/>
      <protection/>
    </xf>
    <xf numFmtId="0" fontId="5" fillId="0" borderId="17" xfId="59" applyFont="1" applyBorder="1" applyAlignment="1">
      <alignment horizontal="left"/>
      <protection/>
    </xf>
    <xf numFmtId="0" fontId="11" fillId="0" borderId="21" xfId="0" applyFont="1" applyBorder="1" applyAlignment="1">
      <alignment horizontal="center" vertical="top"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19" xfId="0" applyFont="1" applyBorder="1" applyAlignment="1">
      <alignment horizontal="left" vertical="center" wrapText="1"/>
    </xf>
    <xf numFmtId="0" fontId="11" fillId="0" borderId="0" xfId="0" applyFont="1" applyBorder="1" applyAlignment="1">
      <alignment horizontal="left" vertical="center" wrapText="1"/>
    </xf>
    <xf numFmtId="0" fontId="11" fillId="0" borderId="14" xfId="0" applyFont="1" applyBorder="1" applyAlignment="1">
      <alignment horizontal="left" vertical="center" wrapText="1"/>
    </xf>
    <xf numFmtId="0" fontId="11" fillId="0" borderId="22"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3" fillId="0" borderId="10" xfId="59" applyFont="1" applyBorder="1" applyAlignment="1">
      <alignment horizontal="center"/>
      <protection/>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5"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0" xfId="0" applyFont="1" applyBorder="1" applyAlignment="1">
      <alignment horizontal="center" vertical="top" wrapText="1"/>
    </xf>
    <xf numFmtId="0" fontId="11" fillId="0" borderId="0" xfId="0" applyFont="1" applyBorder="1" applyAlignment="1" quotePrefix="1">
      <alignment horizontal="left" vertical="top" wrapText="1" indent="1"/>
    </xf>
    <xf numFmtId="0" fontId="11" fillId="0" borderId="20" xfId="0" applyFont="1" applyFill="1" applyBorder="1" applyAlignment="1" quotePrefix="1">
      <alignment horizontal="left" vertical="center" wrapText="1"/>
    </xf>
    <xf numFmtId="0" fontId="11" fillId="0" borderId="21" xfId="0" applyFont="1" applyFill="1" applyBorder="1" applyAlignment="1" quotePrefix="1">
      <alignment horizontal="left" vertical="center" wrapText="1"/>
    </xf>
    <xf numFmtId="0" fontId="11" fillId="0" borderId="19" xfId="0" applyFont="1" applyFill="1" applyBorder="1" applyAlignment="1" quotePrefix="1">
      <alignment horizontal="left" vertical="center" wrapText="1"/>
    </xf>
    <xf numFmtId="0" fontId="11" fillId="0" borderId="22" xfId="0" applyFont="1" applyFill="1" applyBorder="1" applyAlignment="1" quotePrefix="1">
      <alignment horizontal="left" vertical="center" wrapText="1"/>
    </xf>
    <xf numFmtId="0" fontId="11" fillId="0" borderId="23" xfId="0" applyFont="1" applyFill="1" applyBorder="1" applyAlignment="1" quotePrefix="1">
      <alignment horizontal="left" vertical="center" wrapText="1"/>
    </xf>
    <xf numFmtId="0" fontId="11" fillId="0" borderId="24" xfId="0" applyFont="1" applyFill="1" applyBorder="1" applyAlignment="1" quotePrefix="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EBI CLAUSE 41" xfId="58"/>
    <cellStyle name="Normal_SEBI CLAUSE 41 2"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2</xdr:row>
      <xdr:rowOff>38100</xdr:rowOff>
    </xdr:from>
    <xdr:to>
      <xdr:col>1</xdr:col>
      <xdr:colOff>1981200</xdr:colOff>
      <xdr:row>9</xdr:row>
      <xdr:rowOff>171450</xdr:rowOff>
    </xdr:to>
    <xdr:pic>
      <xdr:nvPicPr>
        <xdr:cNvPr id="1" name="Picture 1400"/>
        <xdr:cNvPicPr preferRelativeResize="1">
          <a:picLocks noChangeAspect="1"/>
        </xdr:cNvPicPr>
      </xdr:nvPicPr>
      <xdr:blipFill>
        <a:blip r:embed="rId1"/>
        <a:stretch>
          <a:fillRect/>
        </a:stretch>
      </xdr:blipFill>
      <xdr:spPr>
        <a:xfrm>
          <a:off x="1266825" y="323850"/>
          <a:ext cx="1076325" cy="1543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38100</xdr:rowOff>
    </xdr:from>
    <xdr:to>
      <xdr:col>14</xdr:col>
      <xdr:colOff>419100</xdr:colOff>
      <xdr:row>49</xdr:row>
      <xdr:rowOff>28575</xdr:rowOff>
    </xdr:to>
    <xdr:pic>
      <xdr:nvPicPr>
        <xdr:cNvPr id="1" name="Picture 1"/>
        <xdr:cNvPicPr preferRelativeResize="1">
          <a:picLocks noChangeAspect="1"/>
        </xdr:cNvPicPr>
      </xdr:nvPicPr>
      <xdr:blipFill>
        <a:blip r:embed="rId1"/>
        <a:stretch>
          <a:fillRect/>
        </a:stretch>
      </xdr:blipFill>
      <xdr:spPr>
        <a:xfrm>
          <a:off x="0" y="200025"/>
          <a:ext cx="7886700" cy="776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L42"/>
  <sheetViews>
    <sheetView tabSelected="1" zoomScalePageLayoutView="0" workbookViewId="0" topLeftCell="A1">
      <selection activeCell="A3" sqref="A3:H3"/>
    </sheetView>
  </sheetViews>
  <sheetFormatPr defaultColWidth="9.33203125" defaultRowHeight="12.75"/>
  <cols>
    <col min="1" max="1" width="6.33203125" style="0" customWidth="1"/>
    <col min="2" max="2" width="70.83203125" style="0" customWidth="1"/>
    <col min="3" max="8" width="15.83203125" style="0" customWidth="1"/>
    <col min="11" max="11" width="11.66015625" style="0" bestFit="1" customWidth="1"/>
  </cols>
  <sheetData>
    <row r="2" spans="1:8" ht="9.75" customHeight="1">
      <c r="A2" s="70"/>
      <c r="B2" s="71"/>
      <c r="C2" s="71"/>
      <c r="D2" s="71"/>
      <c r="E2" s="71"/>
      <c r="F2" s="71"/>
      <c r="G2" s="71"/>
      <c r="H2" s="72"/>
    </row>
    <row r="3" spans="1:8" ht="18" customHeight="1">
      <c r="A3" s="73" t="s">
        <v>104</v>
      </c>
      <c r="B3" s="74"/>
      <c r="C3" s="74"/>
      <c r="D3" s="74"/>
      <c r="E3" s="74"/>
      <c r="F3" s="74"/>
      <c r="G3" s="74"/>
      <c r="H3" s="75"/>
    </row>
    <row r="4" spans="1:8" ht="18" customHeight="1">
      <c r="A4" s="41" t="s">
        <v>105</v>
      </c>
      <c r="B4" s="42"/>
      <c r="C4" s="42"/>
      <c r="D4" s="42"/>
      <c r="E4" s="42"/>
      <c r="F4" s="42"/>
      <c r="G4" s="42"/>
      <c r="H4" s="43"/>
    </row>
    <row r="5" spans="1:8" ht="15" customHeight="1">
      <c r="A5" s="51" t="s">
        <v>64</v>
      </c>
      <c r="B5" s="52"/>
      <c r="C5" s="52"/>
      <c r="D5" s="52"/>
      <c r="E5" s="52"/>
      <c r="F5" s="52"/>
      <c r="G5" s="52"/>
      <c r="H5" s="53"/>
    </row>
    <row r="6" spans="1:8" ht="15" customHeight="1">
      <c r="A6" s="51" t="s">
        <v>66</v>
      </c>
      <c r="B6" s="52"/>
      <c r="C6" s="52"/>
      <c r="D6" s="52"/>
      <c r="E6" s="52"/>
      <c r="F6" s="52"/>
      <c r="G6" s="52"/>
      <c r="H6" s="53"/>
    </row>
    <row r="7" spans="1:8" ht="15" customHeight="1">
      <c r="A7" s="51" t="s">
        <v>77</v>
      </c>
      <c r="B7" s="52"/>
      <c r="C7" s="52"/>
      <c r="D7" s="52"/>
      <c r="E7" s="52"/>
      <c r="F7" s="52"/>
      <c r="G7" s="52"/>
      <c r="H7" s="53"/>
    </row>
    <row r="8" spans="1:8" ht="15" customHeight="1">
      <c r="A8" s="51" t="s">
        <v>65</v>
      </c>
      <c r="B8" s="52"/>
      <c r="C8" s="52"/>
      <c r="D8" s="52"/>
      <c r="E8" s="52"/>
      <c r="F8" s="52"/>
      <c r="G8" s="52"/>
      <c r="H8" s="53"/>
    </row>
    <row r="9" spans="1:8" ht="15" customHeight="1">
      <c r="A9" s="51" t="s">
        <v>80</v>
      </c>
      <c r="B9" s="52"/>
      <c r="C9" s="52"/>
      <c r="D9" s="52"/>
      <c r="E9" s="52"/>
      <c r="F9" s="52"/>
      <c r="G9" s="52"/>
      <c r="H9" s="53"/>
    </row>
    <row r="10" spans="1:8" ht="15" customHeight="1">
      <c r="A10" s="51" t="s">
        <v>78</v>
      </c>
      <c r="B10" s="52"/>
      <c r="C10" s="52"/>
      <c r="D10" s="52"/>
      <c r="E10" s="52"/>
      <c r="F10" s="52"/>
      <c r="G10" s="52"/>
      <c r="H10" s="53"/>
    </row>
    <row r="11" spans="1:8" ht="18" customHeight="1">
      <c r="A11" s="54" t="s">
        <v>28</v>
      </c>
      <c r="B11" s="55"/>
      <c r="C11" s="55"/>
      <c r="D11" s="55"/>
      <c r="E11" s="55"/>
      <c r="F11" s="55"/>
      <c r="G11" s="55"/>
      <c r="H11" s="56"/>
    </row>
    <row r="12" spans="1:8" ht="18" customHeight="1">
      <c r="A12" s="62" t="s">
        <v>88</v>
      </c>
      <c r="B12" s="63"/>
      <c r="C12" s="63"/>
      <c r="D12" s="63"/>
      <c r="E12" s="63"/>
      <c r="F12" s="63"/>
      <c r="G12" s="63"/>
      <c r="H12" s="64"/>
    </row>
    <row r="13" spans="1:8" ht="18" customHeight="1">
      <c r="A13" s="67" t="s">
        <v>27</v>
      </c>
      <c r="B13" s="68"/>
      <c r="C13" s="68"/>
      <c r="D13" s="68"/>
      <c r="E13" s="68"/>
      <c r="F13" s="68"/>
      <c r="G13" s="68"/>
      <c r="H13" s="69"/>
    </row>
    <row r="14" spans="1:9" ht="27.75" customHeight="1">
      <c r="A14" s="57"/>
      <c r="B14" s="66"/>
      <c r="C14" s="57" t="s">
        <v>30</v>
      </c>
      <c r="D14" s="65"/>
      <c r="E14" s="66"/>
      <c r="F14" s="47" t="s">
        <v>83</v>
      </c>
      <c r="G14" s="47"/>
      <c r="H14" s="2" t="s">
        <v>31</v>
      </c>
      <c r="I14" s="1"/>
    </row>
    <row r="15" spans="1:8" ht="30" customHeight="1">
      <c r="A15" s="57" t="s">
        <v>19</v>
      </c>
      <c r="B15" s="58"/>
      <c r="C15" s="30" t="s">
        <v>92</v>
      </c>
      <c r="D15" s="30" t="s">
        <v>93</v>
      </c>
      <c r="E15" s="30" t="s">
        <v>85</v>
      </c>
      <c r="F15" s="30" t="s">
        <v>92</v>
      </c>
      <c r="G15" s="30" t="s">
        <v>85</v>
      </c>
      <c r="H15" s="30" t="s">
        <v>89</v>
      </c>
    </row>
    <row r="16" spans="1:8" ht="19.5" customHeight="1">
      <c r="A16" s="48">
        <v>1</v>
      </c>
      <c r="B16" s="59" t="s">
        <v>17</v>
      </c>
      <c r="C16" s="60"/>
      <c r="D16" s="60"/>
      <c r="E16" s="60"/>
      <c r="F16" s="60"/>
      <c r="G16" s="60"/>
      <c r="H16" s="61"/>
    </row>
    <row r="17" spans="1:12" ht="34.5" customHeight="1">
      <c r="A17" s="49"/>
      <c r="B17" s="38" t="s">
        <v>20</v>
      </c>
      <c r="C17" s="14">
        <f>F17-D17</f>
        <v>2356.2799999999997</v>
      </c>
      <c r="D17" s="14">
        <v>481.09</v>
      </c>
      <c r="E17" s="14">
        <v>1235.32</v>
      </c>
      <c r="F17" s="14">
        <v>2837.37</v>
      </c>
      <c r="G17" s="14">
        <v>1449.65</v>
      </c>
      <c r="H17" s="14">
        <v>2301.57</v>
      </c>
      <c r="L17" s="33"/>
    </row>
    <row r="18" spans="1:12" ht="19.5" customHeight="1">
      <c r="A18" s="49"/>
      <c r="B18" s="38" t="s">
        <v>1</v>
      </c>
      <c r="C18" s="14">
        <f>F18-D18</f>
        <v>1.5999999999999999</v>
      </c>
      <c r="D18" s="14">
        <v>1.93</v>
      </c>
      <c r="E18" s="14">
        <v>8.06</v>
      </c>
      <c r="F18" s="14">
        <v>3.53</v>
      </c>
      <c r="G18" s="14">
        <v>8.33</v>
      </c>
      <c r="H18" s="14">
        <v>68.26</v>
      </c>
      <c r="L18" s="33"/>
    </row>
    <row r="19" spans="1:12" ht="19.5" customHeight="1">
      <c r="A19" s="50"/>
      <c r="B19" s="39" t="s">
        <v>0</v>
      </c>
      <c r="C19" s="16">
        <f>C17+C18</f>
        <v>2357.8799999999997</v>
      </c>
      <c r="D19" s="16">
        <f>D17+D18</f>
        <v>483.02</v>
      </c>
      <c r="E19" s="16">
        <f>E17+E18</f>
        <v>1243.3799999999999</v>
      </c>
      <c r="F19" s="16">
        <f>F17+F18</f>
        <v>2840.9</v>
      </c>
      <c r="G19" s="16">
        <f>G17+G18</f>
        <v>1457.98</v>
      </c>
      <c r="H19" s="16">
        <f>+H17+H18</f>
        <v>2369.8300000000004</v>
      </c>
      <c r="L19" s="33"/>
    </row>
    <row r="20" spans="1:12" ht="19.5" customHeight="1">
      <c r="A20" s="48">
        <v>2</v>
      </c>
      <c r="B20" s="44" t="s">
        <v>16</v>
      </c>
      <c r="C20" s="45"/>
      <c r="D20" s="45"/>
      <c r="E20" s="45"/>
      <c r="F20" s="45"/>
      <c r="G20" s="45"/>
      <c r="H20" s="46"/>
      <c r="L20" s="33"/>
    </row>
    <row r="21" spans="1:12" ht="19.5" customHeight="1">
      <c r="A21" s="49"/>
      <c r="B21" s="40" t="s">
        <v>2</v>
      </c>
      <c r="C21" s="14">
        <f aca="true" t="shared" si="0" ref="C21:C26">F21-D21</f>
        <v>1678.3200000000002</v>
      </c>
      <c r="D21" s="14">
        <v>419.6</v>
      </c>
      <c r="E21" s="14">
        <v>787.63</v>
      </c>
      <c r="F21" s="14">
        <v>2097.92</v>
      </c>
      <c r="G21" s="14">
        <v>974.64</v>
      </c>
      <c r="H21" s="29">
        <v>1405.89</v>
      </c>
      <c r="J21" s="33"/>
      <c r="K21" s="33"/>
      <c r="L21" s="33"/>
    </row>
    <row r="22" spans="1:12" ht="19.5" customHeight="1">
      <c r="A22" s="49"/>
      <c r="B22" s="40" t="s">
        <v>3</v>
      </c>
      <c r="C22" s="14">
        <f t="shared" si="0"/>
        <v>0</v>
      </c>
      <c r="D22" s="14">
        <v>0</v>
      </c>
      <c r="E22" s="14">
        <v>0</v>
      </c>
      <c r="F22" s="14">
        <v>0</v>
      </c>
      <c r="G22" s="14">
        <v>0</v>
      </c>
      <c r="H22" s="14">
        <v>0</v>
      </c>
      <c r="K22" s="33"/>
      <c r="L22" s="33"/>
    </row>
    <row r="23" spans="1:12" ht="34.5" customHeight="1">
      <c r="A23" s="49"/>
      <c r="B23" s="40" t="s">
        <v>21</v>
      </c>
      <c r="C23" s="14">
        <f t="shared" si="0"/>
        <v>2.6099999999999994</v>
      </c>
      <c r="D23" s="21">
        <v>-126.88</v>
      </c>
      <c r="E23" s="21">
        <v>139.04</v>
      </c>
      <c r="F23" s="21">
        <v>-124.27</v>
      </c>
      <c r="G23" s="21">
        <v>-2.88</v>
      </c>
      <c r="H23" s="27">
        <v>70.91</v>
      </c>
      <c r="K23" s="33"/>
      <c r="L23" s="33"/>
    </row>
    <row r="24" spans="1:12" ht="19.5" customHeight="1">
      <c r="A24" s="49"/>
      <c r="B24" s="40" t="s">
        <v>4</v>
      </c>
      <c r="C24" s="14">
        <f t="shared" si="0"/>
        <v>61.79</v>
      </c>
      <c r="D24" s="14">
        <v>60.37</v>
      </c>
      <c r="E24" s="14">
        <v>60.96</v>
      </c>
      <c r="F24" s="14">
        <v>122.16</v>
      </c>
      <c r="G24" s="14">
        <v>121.06</v>
      </c>
      <c r="H24" s="28">
        <v>256.54</v>
      </c>
      <c r="K24" s="33"/>
      <c r="L24" s="33"/>
    </row>
    <row r="25" spans="1:12" ht="19.5" customHeight="1">
      <c r="A25" s="49"/>
      <c r="B25" s="40" t="s">
        <v>5</v>
      </c>
      <c r="C25" s="14">
        <f t="shared" si="0"/>
        <v>7.83</v>
      </c>
      <c r="D25" s="14">
        <v>7.67</v>
      </c>
      <c r="E25" s="14">
        <v>7.98</v>
      </c>
      <c r="F25" s="14">
        <v>15.5</v>
      </c>
      <c r="G25" s="14">
        <v>15.8</v>
      </c>
      <c r="H25" s="28">
        <v>30.65</v>
      </c>
      <c r="K25" s="33"/>
      <c r="L25" s="33"/>
    </row>
    <row r="26" spans="1:12" ht="54.75" customHeight="1">
      <c r="A26" s="49"/>
      <c r="B26" s="40" t="s">
        <v>67</v>
      </c>
      <c r="C26" s="14">
        <f t="shared" si="0"/>
        <v>394.33</v>
      </c>
      <c r="D26" s="14">
        <v>154.44</v>
      </c>
      <c r="E26" s="14">
        <v>146.72</v>
      </c>
      <c r="F26" s="14">
        <v>548.77</v>
      </c>
      <c r="G26" s="14">
        <v>246.41</v>
      </c>
      <c r="H26" s="28">
        <v>416.84</v>
      </c>
      <c r="J26" s="33"/>
      <c r="K26" s="33"/>
      <c r="L26" s="33"/>
    </row>
    <row r="27" spans="1:12" ht="19.5" customHeight="1">
      <c r="A27" s="50"/>
      <c r="B27" s="40" t="s">
        <v>6</v>
      </c>
      <c r="C27" s="28">
        <f aca="true" t="shared" si="1" ref="C27:H27">C21+C22+C24+C25+C26+C23</f>
        <v>2144.88</v>
      </c>
      <c r="D27" s="28">
        <f t="shared" si="1"/>
        <v>515.2</v>
      </c>
      <c r="E27" s="28">
        <f t="shared" si="1"/>
        <v>1142.3300000000002</v>
      </c>
      <c r="F27" s="28">
        <f t="shared" si="1"/>
        <v>2660.08</v>
      </c>
      <c r="G27" s="28">
        <f t="shared" si="1"/>
        <v>1355.03</v>
      </c>
      <c r="H27" s="28">
        <f t="shared" si="1"/>
        <v>2180.83</v>
      </c>
      <c r="K27" s="33"/>
      <c r="L27" s="33"/>
    </row>
    <row r="28" spans="1:12" ht="34.5" customHeight="1">
      <c r="A28" s="2">
        <v>3</v>
      </c>
      <c r="B28" s="40" t="s">
        <v>7</v>
      </c>
      <c r="C28" s="28">
        <f>C19-C27</f>
        <v>212.99999999999955</v>
      </c>
      <c r="D28" s="21">
        <v>-32.18</v>
      </c>
      <c r="E28" s="28">
        <f>E19-E27</f>
        <v>101.04999999999973</v>
      </c>
      <c r="F28" s="28">
        <f>F19-F27</f>
        <v>180.82000000000016</v>
      </c>
      <c r="G28" s="28">
        <f>G19-G27</f>
        <v>102.95000000000005</v>
      </c>
      <c r="H28" s="28">
        <f>H19-H27</f>
        <v>189.00000000000045</v>
      </c>
      <c r="K28" s="33"/>
      <c r="L28" s="33"/>
    </row>
    <row r="29" spans="1:12" ht="19.5" customHeight="1">
      <c r="A29" s="2">
        <v>4</v>
      </c>
      <c r="B29" s="40" t="s">
        <v>8</v>
      </c>
      <c r="C29" s="14">
        <f>F29-D29</f>
        <v>0</v>
      </c>
      <c r="D29" s="14">
        <v>0</v>
      </c>
      <c r="E29" s="14">
        <v>0</v>
      </c>
      <c r="F29" s="14">
        <v>0</v>
      </c>
      <c r="G29" s="14">
        <v>0</v>
      </c>
      <c r="H29" s="28">
        <v>0</v>
      </c>
      <c r="K29" s="33"/>
      <c r="L29" s="33"/>
    </row>
    <row r="30" spans="1:12" ht="34.5" customHeight="1">
      <c r="A30" s="2">
        <v>5</v>
      </c>
      <c r="B30" s="40" t="s">
        <v>68</v>
      </c>
      <c r="C30" s="28">
        <f aca="true" t="shared" si="2" ref="C30:H30">C28+C29</f>
        <v>212.99999999999955</v>
      </c>
      <c r="D30" s="21">
        <v>-32.18</v>
      </c>
      <c r="E30" s="28">
        <f t="shared" si="2"/>
        <v>101.04999999999973</v>
      </c>
      <c r="F30" s="28">
        <f t="shared" si="2"/>
        <v>180.82000000000016</v>
      </c>
      <c r="G30" s="28">
        <f t="shared" si="2"/>
        <v>102.95000000000005</v>
      </c>
      <c r="H30" s="28">
        <f t="shared" si="2"/>
        <v>189.00000000000045</v>
      </c>
      <c r="K30" s="33"/>
      <c r="L30" s="33"/>
    </row>
    <row r="31" spans="1:12" ht="19.5" customHeight="1">
      <c r="A31" s="2">
        <v>6</v>
      </c>
      <c r="B31" s="40" t="s">
        <v>9</v>
      </c>
      <c r="C31" s="14">
        <f>F31-D31</f>
        <v>38.050000000000004</v>
      </c>
      <c r="D31" s="14">
        <v>39.96</v>
      </c>
      <c r="E31" s="14">
        <v>45.44</v>
      </c>
      <c r="F31" s="14">
        <v>78.01</v>
      </c>
      <c r="G31" s="14">
        <v>89.57</v>
      </c>
      <c r="H31" s="28">
        <v>171.77</v>
      </c>
      <c r="K31" s="33"/>
      <c r="L31" s="33"/>
    </row>
    <row r="32" spans="1:12" ht="34.5" customHeight="1">
      <c r="A32" s="2">
        <v>7</v>
      </c>
      <c r="B32" s="40" t="s">
        <v>69</v>
      </c>
      <c r="C32" s="19">
        <f>+C30-C31</f>
        <v>174.94999999999953</v>
      </c>
      <c r="D32" s="21">
        <v>-72.14</v>
      </c>
      <c r="E32" s="19">
        <f>+E30-E31</f>
        <v>55.60999999999973</v>
      </c>
      <c r="F32" s="28">
        <f>F30-F31</f>
        <v>102.81000000000016</v>
      </c>
      <c r="G32" s="19">
        <f>+G30-G31</f>
        <v>13.380000000000052</v>
      </c>
      <c r="H32" s="28">
        <f>H30-H31</f>
        <v>17.230000000000445</v>
      </c>
      <c r="K32" s="33"/>
      <c r="L32" s="33"/>
    </row>
    <row r="33" spans="1:12" ht="19.5" customHeight="1">
      <c r="A33" s="2">
        <v>8</v>
      </c>
      <c r="B33" s="40" t="s">
        <v>10</v>
      </c>
      <c r="C33" s="14">
        <f>F33-D33</f>
        <v>8</v>
      </c>
      <c r="D33" s="14">
        <v>0</v>
      </c>
      <c r="E33" s="14">
        <v>0</v>
      </c>
      <c r="F33" s="14">
        <v>8</v>
      </c>
      <c r="G33" s="14">
        <v>0</v>
      </c>
      <c r="H33" s="28">
        <v>0</v>
      </c>
      <c r="K33" s="33"/>
      <c r="L33" s="33"/>
    </row>
    <row r="34" spans="1:12" ht="34.5" customHeight="1">
      <c r="A34" s="2">
        <v>9</v>
      </c>
      <c r="B34" s="40" t="s">
        <v>29</v>
      </c>
      <c r="C34" s="15">
        <f>C32-C33</f>
        <v>166.94999999999953</v>
      </c>
      <c r="D34" s="21">
        <v>-72.14</v>
      </c>
      <c r="E34" s="15">
        <f>E32-E33</f>
        <v>55.60999999999973</v>
      </c>
      <c r="F34" s="28">
        <f>F32-F33</f>
        <v>94.81000000000016</v>
      </c>
      <c r="G34" s="15">
        <f>G32-G33</f>
        <v>13.380000000000052</v>
      </c>
      <c r="H34" s="28">
        <f>H32-H33</f>
        <v>17.230000000000445</v>
      </c>
      <c r="K34" s="33"/>
      <c r="L34" s="33"/>
    </row>
    <row r="35" spans="1:12" ht="19.5" customHeight="1">
      <c r="A35" s="2">
        <v>10</v>
      </c>
      <c r="B35" s="40" t="s">
        <v>11</v>
      </c>
      <c r="C35" s="14">
        <f>F35-D35</f>
        <v>0</v>
      </c>
      <c r="D35" s="14">
        <v>0</v>
      </c>
      <c r="E35" s="14">
        <v>0</v>
      </c>
      <c r="F35" s="14">
        <v>0</v>
      </c>
      <c r="G35" s="14">
        <v>0</v>
      </c>
      <c r="H35" s="28">
        <v>6.29</v>
      </c>
      <c r="K35" s="33"/>
      <c r="L35" s="33"/>
    </row>
    <row r="36" spans="1:12" ht="34.5" customHeight="1">
      <c r="A36" s="2">
        <v>11</v>
      </c>
      <c r="B36" s="40" t="s">
        <v>18</v>
      </c>
      <c r="C36" s="15">
        <f>C34-C35</f>
        <v>166.94999999999953</v>
      </c>
      <c r="D36" s="21">
        <v>-72.14</v>
      </c>
      <c r="E36" s="15">
        <f>E34-E35</f>
        <v>55.60999999999973</v>
      </c>
      <c r="F36" s="28">
        <f>F34-F35</f>
        <v>94.81000000000016</v>
      </c>
      <c r="G36" s="15">
        <f>G34-G35</f>
        <v>13.380000000000052</v>
      </c>
      <c r="H36" s="28">
        <f>H34-H35</f>
        <v>10.940000000000445</v>
      </c>
      <c r="K36" s="33"/>
      <c r="L36" s="33"/>
    </row>
    <row r="37" spans="1:12" ht="19.5" customHeight="1">
      <c r="A37" s="2">
        <v>12</v>
      </c>
      <c r="B37" s="40" t="s">
        <v>24</v>
      </c>
      <c r="C37" s="14">
        <f>F37-D37</f>
        <v>0</v>
      </c>
      <c r="D37" s="14">
        <v>0</v>
      </c>
      <c r="E37" s="14">
        <v>0</v>
      </c>
      <c r="F37" s="14">
        <v>0</v>
      </c>
      <c r="G37" s="14">
        <v>0</v>
      </c>
      <c r="H37" s="26">
        <v>-0.7</v>
      </c>
      <c r="K37" s="33"/>
      <c r="L37" s="33"/>
    </row>
    <row r="38" spans="1:12" ht="19.5" customHeight="1">
      <c r="A38" s="2">
        <v>13</v>
      </c>
      <c r="B38" s="40" t="s">
        <v>12</v>
      </c>
      <c r="C38" s="15">
        <f>C36-C37</f>
        <v>166.94999999999953</v>
      </c>
      <c r="D38" s="21">
        <v>-72.14</v>
      </c>
      <c r="E38" s="15">
        <f>E36-E37</f>
        <v>55.60999999999973</v>
      </c>
      <c r="F38" s="28">
        <f>F36-F37</f>
        <v>94.81000000000016</v>
      </c>
      <c r="G38" s="15">
        <f>G36-G37</f>
        <v>13.380000000000052</v>
      </c>
      <c r="H38" s="28">
        <f>H36-H37</f>
        <v>11.640000000000445</v>
      </c>
      <c r="K38" s="33"/>
      <c r="L38" s="33"/>
    </row>
    <row r="39" spans="1:12" ht="34.5" customHeight="1">
      <c r="A39" s="2">
        <v>14</v>
      </c>
      <c r="B39" s="40" t="s">
        <v>79</v>
      </c>
      <c r="C39" s="20">
        <v>430.02</v>
      </c>
      <c r="D39" s="20">
        <v>430.02</v>
      </c>
      <c r="E39" s="20">
        <v>430.02</v>
      </c>
      <c r="F39" s="20">
        <v>430.02</v>
      </c>
      <c r="G39" s="20">
        <v>430.02</v>
      </c>
      <c r="H39" s="15">
        <v>430.02</v>
      </c>
      <c r="K39" s="33"/>
      <c r="L39" s="33"/>
    </row>
    <row r="40" spans="1:12" ht="34.5" customHeight="1">
      <c r="A40" s="2">
        <v>15</v>
      </c>
      <c r="B40" s="40" t="s">
        <v>70</v>
      </c>
      <c r="C40" s="20"/>
      <c r="D40" s="25"/>
      <c r="E40" s="20"/>
      <c r="F40" s="20"/>
      <c r="G40" s="20"/>
      <c r="H40" s="28">
        <v>348.47</v>
      </c>
      <c r="K40" s="33"/>
      <c r="L40" s="33"/>
    </row>
    <row r="41" spans="1:12" ht="34.5" customHeight="1">
      <c r="A41" s="2" t="s">
        <v>90</v>
      </c>
      <c r="B41" s="40" t="s">
        <v>25</v>
      </c>
      <c r="C41" s="20">
        <f>C36*10/C39</f>
        <v>3.88237756383423</v>
      </c>
      <c r="D41" s="20">
        <v>0</v>
      </c>
      <c r="E41" s="20">
        <f>E36*10/E39</f>
        <v>1.293195665317886</v>
      </c>
      <c r="F41" s="20">
        <f>F36*10/F39</f>
        <v>2.204781172968703</v>
      </c>
      <c r="G41" s="20">
        <f>G36*10/G39</f>
        <v>0.3111483186828532</v>
      </c>
      <c r="H41" s="20">
        <f>H36*10/H39</f>
        <v>0.2544067717780672</v>
      </c>
      <c r="K41" s="33"/>
      <c r="L41" s="33"/>
    </row>
    <row r="42" spans="1:12" ht="34.5" customHeight="1">
      <c r="A42" s="2" t="s">
        <v>91</v>
      </c>
      <c r="B42" s="40" t="s">
        <v>26</v>
      </c>
      <c r="C42" s="20">
        <f>C38*10/C39</f>
        <v>3.88237756383423</v>
      </c>
      <c r="D42" s="20">
        <v>0</v>
      </c>
      <c r="E42" s="20">
        <f>E38*10/E39</f>
        <v>1.293195665317886</v>
      </c>
      <c r="F42" s="20">
        <f>F38*10/F39</f>
        <v>2.204781172968703</v>
      </c>
      <c r="G42" s="20">
        <f>G38*10/G39</f>
        <v>0.3111483186828532</v>
      </c>
      <c r="H42" s="20">
        <f>H38*10/H39</f>
        <v>0.27068508441468875</v>
      </c>
      <c r="K42" s="33"/>
      <c r="L42" s="33"/>
    </row>
  </sheetData>
  <sheetProtection/>
  <mergeCells count="20">
    <mergeCell ref="A10:H10"/>
    <mergeCell ref="A16:A19"/>
    <mergeCell ref="C14:E14"/>
    <mergeCell ref="A14:B14"/>
    <mergeCell ref="A13:H13"/>
    <mergeCell ref="A2:H2"/>
    <mergeCell ref="A3:H3"/>
    <mergeCell ref="A5:H5"/>
    <mergeCell ref="A6:H6"/>
    <mergeCell ref="A7:H7"/>
    <mergeCell ref="A4:H4"/>
    <mergeCell ref="B20:H20"/>
    <mergeCell ref="F14:G14"/>
    <mergeCell ref="A20:A27"/>
    <mergeCell ref="A8:H8"/>
    <mergeCell ref="A11:H11"/>
    <mergeCell ref="A15:B15"/>
    <mergeCell ref="B16:H16"/>
    <mergeCell ref="A12:H12"/>
    <mergeCell ref="A9:H9"/>
  </mergeCells>
  <printOptions horizontalCentered="1"/>
  <pageMargins left="0.22" right="0.16" top="0.41" bottom="0.34" header="0.24" footer="0.17"/>
  <pageSetup fitToHeight="1" fitToWidth="1" horizontalDpi="600" verticalDpi="600" orientation="portrait" paperSize="9" scale="6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A1" sqref="A1:D1"/>
    </sheetView>
  </sheetViews>
  <sheetFormatPr defaultColWidth="10.66015625" defaultRowHeight="12.75"/>
  <cols>
    <col min="1" max="1" width="6" style="5" customWidth="1"/>
    <col min="2" max="2" width="65.83203125" style="5" customWidth="1"/>
    <col min="3" max="8" width="16.83203125" style="5" customWidth="1"/>
    <col min="9" max="16384" width="10.66015625" style="5" customWidth="1"/>
  </cols>
  <sheetData>
    <row r="1" spans="1:8" ht="18" customHeight="1">
      <c r="A1" s="85" t="s">
        <v>94</v>
      </c>
      <c r="B1" s="85"/>
      <c r="C1" s="85"/>
      <c r="D1" s="85"/>
      <c r="E1" s="3"/>
      <c r="F1" s="3"/>
      <c r="G1" s="3"/>
      <c r="H1" s="4"/>
    </row>
    <row r="2" spans="1:4" ht="15.75">
      <c r="A2" s="86" t="s">
        <v>32</v>
      </c>
      <c r="B2" s="86"/>
      <c r="C2" s="86"/>
      <c r="D2" s="86"/>
    </row>
    <row r="3" spans="1:4" ht="79.5" customHeight="1">
      <c r="A3" s="87" t="s">
        <v>19</v>
      </c>
      <c r="B3" s="87"/>
      <c r="C3" s="6" t="s">
        <v>95</v>
      </c>
      <c r="D3" s="6" t="s">
        <v>96</v>
      </c>
    </row>
    <row r="4" spans="1:4" ht="15">
      <c r="A4" s="7" t="s">
        <v>13</v>
      </c>
      <c r="B4" s="88" t="s">
        <v>33</v>
      </c>
      <c r="C4" s="89"/>
      <c r="D4" s="90"/>
    </row>
    <row r="5" spans="1:4" ht="15">
      <c r="A5" s="7">
        <v>1</v>
      </c>
      <c r="B5" s="8" t="s">
        <v>86</v>
      </c>
      <c r="C5" s="9"/>
      <c r="D5" s="9"/>
    </row>
    <row r="6" spans="1:4" ht="15">
      <c r="A6" s="9"/>
      <c r="B6" s="8" t="s">
        <v>34</v>
      </c>
      <c r="C6" s="11">
        <v>430.02</v>
      </c>
      <c r="D6" s="10">
        <v>430.02</v>
      </c>
    </row>
    <row r="7" spans="1:4" ht="15">
      <c r="A7" s="9"/>
      <c r="B7" s="8" t="s">
        <v>76</v>
      </c>
      <c r="C7" s="11">
        <v>454.93</v>
      </c>
      <c r="D7" s="11">
        <v>360.11</v>
      </c>
    </row>
    <row r="8" spans="1:4" ht="15">
      <c r="A8" s="9"/>
      <c r="B8" s="8" t="s">
        <v>35</v>
      </c>
      <c r="C8" s="11">
        <v>0</v>
      </c>
      <c r="D8" s="11">
        <v>0</v>
      </c>
    </row>
    <row r="9" spans="1:5" ht="14.25" customHeight="1">
      <c r="A9" s="81" t="s">
        <v>71</v>
      </c>
      <c r="B9" s="82"/>
      <c r="C9" s="13">
        <f>SUM(C6:C8)</f>
        <v>884.95</v>
      </c>
      <c r="D9" s="13">
        <f>SUM(D6:D8)</f>
        <v>790.13</v>
      </c>
      <c r="E9" s="4"/>
    </row>
    <row r="10" spans="1:4" ht="12" customHeight="1">
      <c r="A10" s="9"/>
      <c r="B10" s="9"/>
      <c r="C10" s="9"/>
      <c r="D10" s="9"/>
    </row>
    <row r="11" spans="1:4" ht="15">
      <c r="A11" s="7">
        <v>2</v>
      </c>
      <c r="B11" s="8" t="s">
        <v>36</v>
      </c>
      <c r="C11" s="12">
        <v>0</v>
      </c>
      <c r="D11" s="12">
        <v>0</v>
      </c>
    </row>
    <row r="12" spans="1:4" ht="12" customHeight="1">
      <c r="A12" s="9"/>
      <c r="B12" s="8"/>
      <c r="C12" s="8"/>
      <c r="D12" s="8"/>
    </row>
    <row r="13" spans="1:4" ht="15">
      <c r="A13" s="7">
        <v>3</v>
      </c>
      <c r="B13" s="8" t="s">
        <v>37</v>
      </c>
      <c r="C13" s="12">
        <v>0</v>
      </c>
      <c r="D13" s="12">
        <v>0</v>
      </c>
    </row>
    <row r="14" spans="1:4" ht="12" customHeight="1">
      <c r="A14" s="9"/>
      <c r="B14" s="8"/>
      <c r="C14" s="9"/>
      <c r="D14" s="9"/>
    </row>
    <row r="15" spans="1:4" ht="15">
      <c r="A15" s="7">
        <v>4</v>
      </c>
      <c r="B15" s="8" t="s">
        <v>38</v>
      </c>
      <c r="C15" s="9"/>
      <c r="D15" s="9"/>
    </row>
    <row r="16" spans="1:4" ht="15">
      <c r="A16" s="9" t="s">
        <v>39</v>
      </c>
      <c r="B16" s="8" t="s">
        <v>40</v>
      </c>
      <c r="C16" s="11">
        <v>153.64</v>
      </c>
      <c r="D16" s="35">
        <v>153.64</v>
      </c>
    </row>
    <row r="17" spans="1:4" ht="15">
      <c r="A17" s="9"/>
      <c r="B17" s="8" t="s">
        <v>41</v>
      </c>
      <c r="C17" s="11">
        <v>51.88</v>
      </c>
      <c r="D17" s="35">
        <v>51.88</v>
      </c>
    </row>
    <row r="18" spans="1:4" ht="15">
      <c r="A18" s="9"/>
      <c r="B18" s="8" t="s">
        <v>97</v>
      </c>
      <c r="C18" s="11">
        <v>0</v>
      </c>
      <c r="D18" s="35">
        <v>11.57</v>
      </c>
    </row>
    <row r="19" spans="1:4" ht="15">
      <c r="A19" s="9"/>
      <c r="B19" s="8" t="s">
        <v>98</v>
      </c>
      <c r="C19" s="12">
        <v>0</v>
      </c>
      <c r="D19" s="31">
        <v>49.66</v>
      </c>
    </row>
    <row r="20" spans="1:4" ht="15">
      <c r="A20" s="9"/>
      <c r="B20" s="8" t="s">
        <v>99</v>
      </c>
      <c r="C20" s="12">
        <v>0</v>
      </c>
      <c r="D20" s="31">
        <v>0</v>
      </c>
    </row>
    <row r="21" spans="1:4" ht="14.25" customHeight="1">
      <c r="A21" s="81" t="s">
        <v>72</v>
      </c>
      <c r="B21" s="82"/>
      <c r="C21" s="13">
        <f>SUM(C16:C20)</f>
        <v>205.51999999999998</v>
      </c>
      <c r="D21" s="13">
        <f>SUM(D16:D20)</f>
        <v>266.75</v>
      </c>
    </row>
    <row r="22" spans="1:4" ht="14.25">
      <c r="A22" s="9"/>
      <c r="B22" s="9"/>
      <c r="C22" s="9"/>
      <c r="D22" s="9"/>
    </row>
    <row r="23" spans="1:4" ht="15">
      <c r="A23" s="7">
        <v>5</v>
      </c>
      <c r="B23" s="8" t="s">
        <v>42</v>
      </c>
      <c r="C23" s="9"/>
      <c r="D23" s="9"/>
    </row>
    <row r="24" spans="1:4" ht="15">
      <c r="A24" s="9"/>
      <c r="B24" s="8" t="s">
        <v>43</v>
      </c>
      <c r="C24" s="12">
        <v>1369.93</v>
      </c>
      <c r="D24" s="36">
        <v>1409.09</v>
      </c>
    </row>
    <row r="25" spans="1:4" ht="15">
      <c r="A25" s="9"/>
      <c r="B25" s="8" t="s">
        <v>44</v>
      </c>
      <c r="C25" s="12">
        <v>1961.26</v>
      </c>
      <c r="D25" s="31">
        <v>324.54</v>
      </c>
    </row>
    <row r="26" spans="1:6" ht="15">
      <c r="A26" s="9"/>
      <c r="B26" s="8" t="s">
        <v>45</v>
      </c>
      <c r="C26" s="12">
        <v>388.8</v>
      </c>
      <c r="D26" s="36">
        <v>160.33</v>
      </c>
      <c r="F26" s="32"/>
    </row>
    <row r="27" spans="1:4" ht="15">
      <c r="A27" s="9"/>
      <c r="B27" s="8" t="s">
        <v>46</v>
      </c>
      <c r="C27" s="12">
        <v>0</v>
      </c>
      <c r="D27" s="36">
        <v>5.41</v>
      </c>
    </row>
    <row r="28" spans="1:4" ht="14.25" customHeight="1">
      <c r="A28" s="79" t="s">
        <v>73</v>
      </c>
      <c r="B28" s="80"/>
      <c r="C28" s="12">
        <f>SUM(C24:C27)</f>
        <v>3719.9900000000002</v>
      </c>
      <c r="D28" s="12">
        <f>SUM(D24:D27)</f>
        <v>1899.37</v>
      </c>
    </row>
    <row r="29" spans="1:4" ht="14.25" customHeight="1">
      <c r="A29" s="79" t="s">
        <v>47</v>
      </c>
      <c r="B29" s="80"/>
      <c r="C29" s="12">
        <f>C9+C21+C28</f>
        <v>4810.46</v>
      </c>
      <c r="D29" s="12">
        <f>D9+D21+D28</f>
        <v>2956.25</v>
      </c>
    </row>
    <row r="30" spans="1:4" ht="12" customHeight="1">
      <c r="A30" s="76"/>
      <c r="B30" s="77"/>
      <c r="C30" s="77"/>
      <c r="D30" s="78"/>
    </row>
    <row r="31" spans="1:4" ht="15">
      <c r="A31" s="8" t="s">
        <v>14</v>
      </c>
      <c r="B31" s="8" t="s">
        <v>48</v>
      </c>
      <c r="C31" s="8"/>
      <c r="D31" s="9"/>
    </row>
    <row r="32" spans="1:4" ht="12" customHeight="1">
      <c r="A32" s="9"/>
      <c r="B32" s="9"/>
      <c r="C32" s="9"/>
      <c r="D32" s="9"/>
    </row>
    <row r="33" spans="1:4" ht="15">
      <c r="A33" s="7">
        <v>1</v>
      </c>
      <c r="B33" s="8" t="s">
        <v>49</v>
      </c>
      <c r="C33" s="8"/>
      <c r="D33" s="9"/>
    </row>
    <row r="34" spans="1:7" ht="15">
      <c r="A34" s="9" t="s">
        <v>39</v>
      </c>
      <c r="B34" s="8" t="s">
        <v>50</v>
      </c>
      <c r="C34" s="12">
        <v>338.8</v>
      </c>
      <c r="D34" s="31">
        <v>349.72</v>
      </c>
      <c r="G34" s="32"/>
    </row>
    <row r="35" spans="1:7" ht="15">
      <c r="A35" s="9"/>
      <c r="B35" s="8" t="s">
        <v>51</v>
      </c>
      <c r="C35" s="12">
        <v>0</v>
      </c>
      <c r="D35" s="31">
        <v>0</v>
      </c>
      <c r="G35" s="32"/>
    </row>
    <row r="36" spans="1:7" ht="14.25" customHeight="1">
      <c r="A36" s="9"/>
      <c r="B36" s="8" t="s">
        <v>52</v>
      </c>
      <c r="C36" s="12">
        <v>31.66</v>
      </c>
      <c r="D36" s="31">
        <v>31.66</v>
      </c>
      <c r="G36" s="32"/>
    </row>
    <row r="37" spans="1:7" ht="15">
      <c r="A37" s="9"/>
      <c r="B37" s="8" t="s">
        <v>53</v>
      </c>
      <c r="C37" s="12">
        <v>0</v>
      </c>
      <c r="D37" s="31">
        <v>0</v>
      </c>
      <c r="G37" s="32"/>
    </row>
    <row r="38" spans="1:7" ht="15">
      <c r="A38" s="9"/>
      <c r="B38" s="8" t="s">
        <v>54</v>
      </c>
      <c r="C38" s="12">
        <v>11.14</v>
      </c>
      <c r="D38" s="31">
        <v>32.2</v>
      </c>
      <c r="G38" s="32"/>
    </row>
    <row r="39" spans="1:7" ht="15">
      <c r="A39" s="9"/>
      <c r="B39" s="8" t="s">
        <v>55</v>
      </c>
      <c r="C39" s="12">
        <v>0</v>
      </c>
      <c r="D39" s="31">
        <v>0</v>
      </c>
      <c r="G39" s="32"/>
    </row>
    <row r="40" spans="1:7" ht="14.25" customHeight="1">
      <c r="A40" s="79" t="s">
        <v>74</v>
      </c>
      <c r="B40" s="80"/>
      <c r="C40" s="12">
        <f>SUM(C34:C39)</f>
        <v>381.6</v>
      </c>
      <c r="D40" s="12">
        <f>SUM(D34:D39)</f>
        <v>413.58000000000004</v>
      </c>
      <c r="G40" s="32"/>
    </row>
    <row r="41" spans="1:7" ht="12" customHeight="1">
      <c r="A41" s="9"/>
      <c r="B41" s="9"/>
      <c r="C41" s="9"/>
      <c r="D41" s="9"/>
      <c r="G41" s="32"/>
    </row>
    <row r="42" spans="1:7" ht="15">
      <c r="A42" s="7">
        <v>2</v>
      </c>
      <c r="B42" s="8" t="s">
        <v>56</v>
      </c>
      <c r="C42" s="8"/>
      <c r="D42" s="8"/>
      <c r="G42" s="32"/>
    </row>
    <row r="43" spans="1:7" ht="15">
      <c r="A43" s="9"/>
      <c r="B43" s="8" t="s">
        <v>57</v>
      </c>
      <c r="C43" s="12">
        <v>0</v>
      </c>
      <c r="D43" s="31">
        <v>0</v>
      </c>
      <c r="G43" s="32"/>
    </row>
    <row r="44" spans="1:7" ht="15">
      <c r="A44" s="9"/>
      <c r="B44" s="8" t="s">
        <v>58</v>
      </c>
      <c r="C44" s="12">
        <v>1340.11</v>
      </c>
      <c r="D44" s="31">
        <v>984.4</v>
      </c>
      <c r="G44" s="32"/>
    </row>
    <row r="45" spans="1:7" ht="15">
      <c r="A45" s="9"/>
      <c r="B45" s="8" t="s">
        <v>59</v>
      </c>
      <c r="C45" s="12">
        <v>2912.08</v>
      </c>
      <c r="D45" s="31">
        <v>1478.99</v>
      </c>
      <c r="G45" s="32"/>
    </row>
    <row r="46" spans="1:7" ht="14.25" customHeight="1">
      <c r="A46" s="9"/>
      <c r="B46" s="8" t="s">
        <v>60</v>
      </c>
      <c r="C46" s="12">
        <v>103.16</v>
      </c>
      <c r="D46" s="31">
        <v>23.58</v>
      </c>
      <c r="G46" s="32"/>
    </row>
    <row r="47" spans="1:7" ht="14.25" customHeight="1">
      <c r="A47" s="9"/>
      <c r="B47" s="8" t="s">
        <v>61</v>
      </c>
      <c r="C47" s="12">
        <v>73.51</v>
      </c>
      <c r="D47" s="31">
        <v>55.7</v>
      </c>
      <c r="G47" s="32"/>
    </row>
    <row r="48" spans="1:7" ht="15">
      <c r="A48" s="9"/>
      <c r="B48" s="8" t="s">
        <v>62</v>
      </c>
      <c r="C48" s="12">
        <v>0</v>
      </c>
      <c r="D48" s="31">
        <v>0</v>
      </c>
      <c r="G48" s="32"/>
    </row>
    <row r="49" spans="1:7" ht="14.25" customHeight="1">
      <c r="A49" s="79" t="s">
        <v>75</v>
      </c>
      <c r="B49" s="80"/>
      <c r="C49" s="12">
        <f>SUM(C43:C48)</f>
        <v>4428.86</v>
      </c>
      <c r="D49" s="12">
        <f>SUM(D43:D48)</f>
        <v>2542.6699999999996</v>
      </c>
      <c r="G49" s="32"/>
    </row>
    <row r="50" spans="1:7" ht="14.25" customHeight="1">
      <c r="A50" s="83" t="s">
        <v>63</v>
      </c>
      <c r="B50" s="84"/>
      <c r="C50" s="37">
        <f>C40+C49</f>
        <v>4810.46</v>
      </c>
      <c r="D50" s="37">
        <f>D40+D49</f>
        <v>2956.2499999999995</v>
      </c>
      <c r="G50" s="32"/>
    </row>
    <row r="51" spans="1:8" ht="9.75" customHeight="1">
      <c r="A51" s="100"/>
      <c r="B51" s="100"/>
      <c r="C51" s="100"/>
      <c r="D51" s="100"/>
      <c r="E51" s="100"/>
      <c r="F51" s="100"/>
      <c r="G51" s="100"/>
      <c r="H51" s="100"/>
    </row>
    <row r="52" spans="1:8" ht="15.75" customHeight="1">
      <c r="A52" s="92" t="s">
        <v>102</v>
      </c>
      <c r="B52" s="93"/>
      <c r="C52" s="93"/>
      <c r="D52" s="93"/>
      <c r="E52" s="93"/>
      <c r="F52" s="93"/>
      <c r="G52" s="93"/>
      <c r="H52" s="94"/>
    </row>
    <row r="53" spans="1:8" ht="16.5" customHeight="1">
      <c r="A53" s="51"/>
      <c r="B53" s="95"/>
      <c r="C53" s="95"/>
      <c r="D53" s="95"/>
      <c r="E53" s="95"/>
      <c r="F53" s="95"/>
      <c r="G53" s="95"/>
      <c r="H53" s="96"/>
    </row>
    <row r="54" spans="1:8" ht="16.5" customHeight="1">
      <c r="A54" s="97"/>
      <c r="B54" s="98"/>
      <c r="C54" s="98"/>
      <c r="D54" s="98"/>
      <c r="E54" s="98"/>
      <c r="F54" s="98"/>
      <c r="G54" s="98"/>
      <c r="H54" s="99"/>
    </row>
    <row r="55" spans="1:8" ht="16.5" customHeight="1">
      <c r="A55" s="59" t="s">
        <v>15</v>
      </c>
      <c r="B55" s="60"/>
      <c r="C55" s="60"/>
      <c r="D55" s="60"/>
      <c r="E55" s="60"/>
      <c r="F55" s="60"/>
      <c r="G55" s="60"/>
      <c r="H55" s="61"/>
    </row>
    <row r="56" spans="1:8" ht="16.5" customHeight="1">
      <c r="A56" s="101">
        <v>1</v>
      </c>
      <c r="B56" s="108" t="s">
        <v>100</v>
      </c>
      <c r="C56" s="109"/>
      <c r="D56" s="109"/>
      <c r="E56" s="109"/>
      <c r="F56" s="109"/>
      <c r="G56" s="109"/>
      <c r="H56" s="110"/>
    </row>
    <row r="57" spans="1:8" ht="16.5" customHeight="1">
      <c r="A57" s="102"/>
      <c r="B57" s="111"/>
      <c r="C57" s="112"/>
      <c r="D57" s="112"/>
      <c r="E57" s="112"/>
      <c r="F57" s="112"/>
      <c r="G57" s="112"/>
      <c r="H57" s="113"/>
    </row>
    <row r="58" spans="1:8" ht="16.5" customHeight="1">
      <c r="A58" s="17">
        <v>2</v>
      </c>
      <c r="B58" s="103" t="s">
        <v>103</v>
      </c>
      <c r="C58" s="104"/>
      <c r="D58" s="104"/>
      <c r="E58" s="104"/>
      <c r="F58" s="104"/>
      <c r="G58" s="104"/>
      <c r="H58" s="105"/>
    </row>
    <row r="59" spans="1:8" ht="16.5" customHeight="1">
      <c r="A59" s="18">
        <v>3</v>
      </c>
      <c r="B59" s="103" t="s">
        <v>81</v>
      </c>
      <c r="C59" s="104"/>
      <c r="D59" s="104"/>
      <c r="E59" s="104"/>
      <c r="F59" s="104"/>
      <c r="G59" s="104"/>
      <c r="H59" s="105"/>
    </row>
    <row r="60" spans="1:8" ht="15.75">
      <c r="A60" s="22"/>
      <c r="B60" s="22"/>
      <c r="C60" s="22"/>
      <c r="D60" s="22"/>
      <c r="E60" s="22"/>
      <c r="F60" s="91" t="s">
        <v>87</v>
      </c>
      <c r="G60" s="91"/>
      <c r="H60" s="91"/>
    </row>
    <row r="61" spans="1:8" ht="15.75">
      <c r="A61" s="22"/>
      <c r="B61" s="22"/>
      <c r="C61" s="22"/>
      <c r="D61" s="22"/>
      <c r="E61" s="22"/>
      <c r="F61" s="22"/>
      <c r="G61" s="22"/>
      <c r="H61" s="34"/>
    </row>
    <row r="62" spans="1:8" ht="15.75">
      <c r="A62" s="22"/>
      <c r="B62" s="22"/>
      <c r="C62" s="22"/>
      <c r="D62" s="22"/>
      <c r="E62" s="22"/>
      <c r="F62" s="22"/>
      <c r="G62" s="22"/>
      <c r="H62" s="34"/>
    </row>
    <row r="63" spans="3:8" ht="15.75" customHeight="1">
      <c r="C63" s="23"/>
      <c r="D63" s="23"/>
      <c r="E63" s="23"/>
      <c r="F63" s="106" t="s">
        <v>22</v>
      </c>
      <c r="G63" s="106"/>
      <c r="H63" s="106"/>
    </row>
    <row r="64" spans="1:8" ht="15.75" customHeight="1">
      <c r="A64" s="107" t="s">
        <v>82</v>
      </c>
      <c r="B64" s="107"/>
      <c r="C64" s="23"/>
      <c r="D64" s="23"/>
      <c r="E64" s="23"/>
      <c r="F64" s="106" t="s">
        <v>23</v>
      </c>
      <c r="G64" s="106"/>
      <c r="H64" s="106"/>
    </row>
    <row r="65" spans="1:8" ht="15.75" customHeight="1">
      <c r="A65" s="107" t="s">
        <v>101</v>
      </c>
      <c r="B65" s="107"/>
      <c r="C65" s="24"/>
      <c r="D65" s="24"/>
      <c r="E65" s="24"/>
      <c r="F65" s="106" t="s">
        <v>84</v>
      </c>
      <c r="G65" s="106"/>
      <c r="H65" s="106"/>
    </row>
  </sheetData>
  <sheetProtection/>
  <mergeCells count="25">
    <mergeCell ref="A56:A57"/>
    <mergeCell ref="B58:H58"/>
    <mergeCell ref="F63:H63"/>
    <mergeCell ref="F65:H65"/>
    <mergeCell ref="A64:B64"/>
    <mergeCell ref="A65:B65"/>
    <mergeCell ref="B59:H59"/>
    <mergeCell ref="B56:H57"/>
    <mergeCell ref="F64:H64"/>
    <mergeCell ref="A1:D1"/>
    <mergeCell ref="A2:D2"/>
    <mergeCell ref="A3:B3"/>
    <mergeCell ref="A9:B9"/>
    <mergeCell ref="B4:D4"/>
    <mergeCell ref="F60:H60"/>
    <mergeCell ref="A52:H54"/>
    <mergeCell ref="A55:H55"/>
    <mergeCell ref="A51:H51"/>
    <mergeCell ref="A29:B29"/>
    <mergeCell ref="A30:D30"/>
    <mergeCell ref="A40:B40"/>
    <mergeCell ref="A49:B49"/>
    <mergeCell ref="A21:B21"/>
    <mergeCell ref="A28:B28"/>
    <mergeCell ref="A50:B50"/>
  </mergeCells>
  <printOptions horizontalCentered="1"/>
  <pageMargins left="0.35" right="0.2" top="0.19" bottom="0.27" header="0.16" footer="0.24"/>
  <pageSetup fitToHeight="1" fitToWidth="1" horizontalDpi="600" verticalDpi="600" orientation="portrait" paperSize="9" scale="63"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R50" sqref="R50"/>
    </sheetView>
  </sheetViews>
  <sheetFormatPr defaultColWidth="9.33203125" defaultRowHeight="12.75"/>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raja</cp:lastModifiedBy>
  <cp:lastPrinted>2016-11-14T10:45:49Z</cp:lastPrinted>
  <dcterms:created xsi:type="dcterms:W3CDTF">2012-05-24T12:53:51Z</dcterms:created>
  <dcterms:modified xsi:type="dcterms:W3CDTF">2016-11-14T12:43:03Z</dcterms:modified>
  <cp:category/>
  <cp:version/>
  <cp:contentType/>
  <cp:contentStatus/>
</cp:coreProperties>
</file>